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1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0">'BS'!$A$1:$F$66</definedName>
  </definedNames>
  <calcPr fullCalcOnLoad="1"/>
</workbook>
</file>

<file path=xl/sharedStrings.xml><?xml version="1.0" encoding="utf-8"?>
<sst xmlns="http://schemas.openxmlformats.org/spreadsheetml/2006/main" count="193" uniqueCount="146">
  <si>
    <t>Cash &amp; bank balances</t>
  </si>
  <si>
    <t>Deferred taxation</t>
  </si>
  <si>
    <t>Taxation</t>
  </si>
  <si>
    <t>Tax recoverable</t>
  </si>
  <si>
    <t>Finance cost</t>
  </si>
  <si>
    <t>Exceptional Items</t>
  </si>
  <si>
    <t>Administrative expenses</t>
  </si>
  <si>
    <t>Other operating expenses</t>
  </si>
  <si>
    <t>Other operating income</t>
  </si>
  <si>
    <t>ACCUMULATED LOSS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</si>
  <si>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</si>
  <si>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</si>
  <si>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</si>
  <si>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</si>
  <si>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</si>
  <si>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</si>
  <si>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</si>
  <si>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</si>
  <si>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</si>
  <si>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</si>
  <si>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</si>
  <si>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 xml:space="preserve">Finance creditor </t>
  </si>
  <si>
    <t>MINORITY INTEREST</t>
  </si>
  <si>
    <t>Total current liabilities</t>
  </si>
  <si>
    <t>NET CURRENT ASSETS/(LIABILITIES)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</si>
  <si>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</si>
  <si>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</si>
  <si>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</si>
  <si>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</si>
  <si>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</si>
  <si>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</si>
  <si>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Revenue</t>
  </si>
  <si>
    <t>Profit/(Loss) from operations</t>
  </si>
  <si>
    <t>Distribution costs</t>
  </si>
  <si>
    <t>KPS CONSORTIUM BERHAD (formerly known as Hai Ming Holdings Bhd)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</si>
  <si>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</si>
  <si>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</si>
  <si>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</si>
  <si>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</si>
  <si>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</si>
  <si>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</si>
  <si>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</si>
  <si>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</si>
  <si>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</si>
  <si>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</si>
  <si>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</si>
  <si>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</si>
  <si>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</si>
  <si>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</si>
  <si>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</si>
  <si>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</si>
  <si>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</si>
  <si>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</si>
  <si>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</si>
  <si>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</si>
  <si>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</si>
  <si>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</si>
  <si>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</si>
  <si>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</si>
  <si>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</si>
  <si>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</si>
  <si>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</si>
  <si>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</si>
  <si>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</si>
  <si>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</si>
  <si>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</si>
  <si>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</si>
  <si>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</si>
  <si>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 xml:space="preserve"> - Other investments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</si>
  <si>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</si>
  <si>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</si>
  <si>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</si>
  <si>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</si>
  <si>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</si>
  <si>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</si>
  <si>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</si>
  <si>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</si>
  <si>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</si>
  <si>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</si>
  <si>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</si>
  <si>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</si>
  <si>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</si>
  <si>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Term Loans</t>
  </si>
  <si>
    <t>PREVIOUS</t>
  </si>
  <si>
    <t>CONDENSED CONSOLIDATED INCOME STATEMENT</t>
  </si>
  <si>
    <t>Profit/(Loss) after finance cost</t>
  </si>
  <si>
    <t>- Diluted (sen)</t>
  </si>
  <si>
    <t>Adjustments for non-cash flow:-</t>
  </si>
  <si>
    <t xml:space="preserve"> - Acquisition of subsidiaries, net of cash acquired</t>
  </si>
  <si>
    <t xml:space="preserve"> - Term loan</t>
  </si>
  <si>
    <t xml:space="preserve"> - Finance creditors</t>
  </si>
  <si>
    <t>Net interest paid</t>
  </si>
  <si>
    <t>- Cash outflow from restructuring exercise</t>
  </si>
  <si>
    <t>Bank overdraft settled throught debt restructuring scheme</t>
  </si>
  <si>
    <t>Cash &amp; Cash Equivalents at end of period</t>
  </si>
  <si>
    <t>3-MONTH</t>
  </si>
  <si>
    <t>Profit before taxation</t>
  </si>
  <si>
    <t>SHAREHOLDERS' EQUITY</t>
  </si>
  <si>
    <t>(The Condensed Consolidated Balance Sheets should be read in conjunction with the Annual Financial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</si>
  <si>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</si>
  <si>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</si>
  <si>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</si>
  <si>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(The Condensed Consolidated Cashflow Statement should be read in conjunction with the Annual Financial</t>
  </si>
  <si>
    <t xml:space="preserve">REPO </t>
  </si>
  <si>
    <t>SHARE PREMIUM</t>
  </si>
  <si>
    <t xml:space="preserve"> - Proceeds from issuance of share capital</t>
  </si>
  <si>
    <t xml:space="preserve"> - Repayment of loan stock</t>
  </si>
  <si>
    <t>Issue of share Capital</t>
  </si>
  <si>
    <t>Balance at 1 Jan 2004</t>
  </si>
  <si>
    <t>IRREDEEMABLE CONVERTIBLE</t>
  </si>
  <si>
    <t>UNSECURED LOAN STOCK ("ICULS")</t>
  </si>
  <si>
    <t>Amount due to Director</t>
  </si>
  <si>
    <t>NON-CURRENT LIABILITIES</t>
  </si>
  <si>
    <t>Redeemable Convertible Secured Stock</t>
  </si>
  <si>
    <t>("RCSLS")</t>
  </si>
  <si>
    <t>NON-CURRENT ASSETS</t>
  </si>
  <si>
    <t>Property,plant and equipment</t>
  </si>
  <si>
    <t>Investment in subsidiary companies</t>
  </si>
  <si>
    <t>Other investment</t>
  </si>
  <si>
    <t>Goodwill</t>
  </si>
  <si>
    <t>Deposits with licence banks</t>
  </si>
  <si>
    <t>LESS: Current Liabilities</t>
  </si>
  <si>
    <t>REPRESENTED BY:-</t>
  </si>
  <si>
    <t>Interest expense - ICULS</t>
  </si>
  <si>
    <t>ICULS</t>
  </si>
  <si>
    <t>Premium</t>
  </si>
  <si>
    <t>3 months</t>
  </si>
  <si>
    <t>31/03/2004</t>
  </si>
  <si>
    <t>31 Dec 2004</t>
  </si>
  <si>
    <t>CONDENSED CONSOLIDATED BALANCE SHEETS AS AT 31 MARCH 2005</t>
  </si>
  <si>
    <t>31 Mar 2005</t>
  </si>
  <si>
    <t>Report for the period ended 31 December 2004)</t>
  </si>
  <si>
    <t>FOR THE QUARTER ENDED 31 MARCH 2005</t>
  </si>
  <si>
    <t>31 Mar 2004</t>
  </si>
  <si>
    <t>FOR THE 3 MONTHS PERIOD ENDED 31 MARCH 2005</t>
  </si>
  <si>
    <t>3-month ended 31 March 2005</t>
  </si>
  <si>
    <t>12 months ended 31 Dec 2004</t>
  </si>
  <si>
    <t>Balance at 31 Dec 2004</t>
  </si>
  <si>
    <t>31/3/2005</t>
  </si>
  <si>
    <t>Balance at 1 Jan 2005</t>
  </si>
  <si>
    <t>Balance at 31 March 2005</t>
  </si>
  <si>
    <t>Net profit from ordinary activities</t>
  </si>
  <si>
    <t>Report for the year ended 31 December 2004)</t>
  </si>
  <si>
    <t>Discount on early repayment of RCSLS</t>
  </si>
  <si>
    <t>Assets written off due to fire (Note 4)</t>
  </si>
  <si>
    <t>Extraordinary items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</si>
</sst>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1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0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3" fontId="0" fillId="0" borderId="0" xfId="0" applyNumberFormat="1" applyAlignment="1">
      <alignment/>
    </xf>
    <xf numFmtId="37" fontId="9" fillId="0" borderId="0" xfId="0" applyNumberFormat="1" applyFont="1" applyAlignment="1">
      <alignment horizontal="left"/>
    </xf>
    <xf numFmtId="0" fontId="3" fillId="0" borderId="0" xfId="0" applyFont="1" applyFill="1" applyAlignment="1" quotePrefix="1">
      <alignment/>
    </xf>
    <xf numFmtId="173" fontId="3" fillId="0" borderId="0" xfId="15" applyNumberFormat="1" applyFont="1" applyFill="1" applyAlignment="1" quotePrefix="1">
      <alignment horizontal="center"/>
    </xf>
    <xf numFmtId="173" fontId="7" fillId="0" borderId="0" xfId="15" applyNumberFormat="1" applyFont="1" applyFill="1" applyAlignment="1">
      <alignment horizontal="center"/>
    </xf>
    <xf numFmtId="173" fontId="3" fillId="0" borderId="3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43" fontId="3" fillId="0" borderId="2" xfId="15" applyNumberFormat="1" applyFont="1" applyFill="1" applyBorder="1" applyAlignment="1">
      <alignment/>
    </xf>
    <xf numFmtId="43" fontId="3" fillId="0" borderId="2" xfId="15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43" fontId="3" fillId="0" borderId="0" xfId="15" applyNumberFormat="1" applyFont="1" applyFill="1" applyAlignment="1">
      <alignment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71.83203125" style="2" customWidth="1"/>
    <col min="4" max="4" width="18.16015625" style="2" customWidth="1"/>
    <col min="5" max="5" width="3" style="2" customWidth="1"/>
    <col min="6" max="6" width="16.16015625" style="2" customWidth="1"/>
    <col min="7" max="7" width="1.83203125" style="2" customWidth="1"/>
    <col min="8" max="8" width="13.16015625" style="2" bestFit="1" customWidth="1"/>
    <col min="9" max="9" width="12.83203125" style="2" customWidth="1"/>
    <col min="10" max="16384" width="9.33203125" style="2" customWidth="1"/>
  </cols>
  <sheetData>
    <row r="1" spans="1:6" ht="18" customHeight="1">
      <c r="A1" s="53" t="s">
        <v>34</v>
      </c>
      <c r="B1" s="53"/>
      <c r="C1" s="53"/>
      <c r="D1" s="53"/>
      <c r="E1" s="53"/>
      <c r="F1" s="53"/>
    </row>
    <row r="2" spans="1:6" ht="15" customHeight="1">
      <c r="A2" s="54" t="s">
        <v>129</v>
      </c>
      <c r="B2" s="54"/>
      <c r="C2" s="54"/>
      <c r="D2" s="54"/>
      <c r="E2" s="54"/>
      <c r="F2" s="54"/>
    </row>
    <row r="3" spans="1:6" ht="12.75">
      <c r="A3" s="55" t="s">
        <v>28</v>
      </c>
      <c r="B3" s="55"/>
      <c r="C3" s="55"/>
      <c r="D3" s="55"/>
      <c r="E3" s="55"/>
      <c r="F3" s="55"/>
    </row>
    <row r="4" spans="1:6" ht="12.75" customHeight="1">
      <c r="A4" s="45"/>
      <c r="B4" s="45"/>
      <c r="C4" s="45"/>
      <c r="D4" s="45"/>
      <c r="E4" s="45"/>
      <c r="F4" s="45"/>
    </row>
    <row r="5" spans="4:6" ht="12.75" customHeight="1">
      <c r="D5" s="45" t="s">
        <v>35</v>
      </c>
      <c r="F5" s="45" t="s">
        <v>36</v>
      </c>
    </row>
    <row r="6" spans="4:6" ht="12.75" customHeight="1">
      <c r="D6" s="46" t="s">
        <v>130</v>
      </c>
      <c r="E6" s="5"/>
      <c r="F6" s="46" t="s">
        <v>128</v>
      </c>
    </row>
    <row r="7" spans="4:6" ht="12.75" customHeight="1">
      <c r="D7" s="25"/>
      <c r="F7" s="25"/>
    </row>
    <row r="8" spans="4:6" ht="12.75" customHeight="1">
      <c r="D8" s="47" t="s">
        <v>37</v>
      </c>
      <c r="E8" s="5"/>
      <c r="F8" s="47" t="s">
        <v>37</v>
      </c>
    </row>
    <row r="9" spans="4:6" ht="12.75" customHeight="1">
      <c r="D9" s="29"/>
      <c r="F9" s="29"/>
    </row>
    <row r="10" spans="2:6" ht="12.75" customHeight="1">
      <c r="B10" s="2" t="s">
        <v>29</v>
      </c>
      <c r="C10" s="1"/>
      <c r="D10" s="2">
        <v>140252636</v>
      </c>
      <c r="E10" s="1"/>
      <c r="F10" s="2">
        <v>140252636</v>
      </c>
    </row>
    <row r="11" spans="2:5" ht="12.75" customHeight="1">
      <c r="B11" s="2" t="s">
        <v>109</v>
      </c>
      <c r="C11" s="1"/>
      <c r="E11" s="1"/>
    </row>
    <row r="12" spans="3:6" ht="12.75" customHeight="1">
      <c r="C12" s="1" t="s">
        <v>110</v>
      </c>
      <c r="D12" s="2">
        <v>11892000</v>
      </c>
      <c r="E12" s="1"/>
      <c r="F12" s="2">
        <v>11892000</v>
      </c>
    </row>
    <row r="13" spans="2:6" ht="12.75" customHeight="1">
      <c r="B13" s="2" t="s">
        <v>104</v>
      </c>
      <c r="C13" s="1"/>
      <c r="D13" s="2">
        <v>1083364</v>
      </c>
      <c r="E13" s="1"/>
      <c r="F13" s="2">
        <v>1083364</v>
      </c>
    </row>
    <row r="14" spans="2:6" ht="12.75" customHeight="1">
      <c r="B14" s="2" t="s">
        <v>30</v>
      </c>
      <c r="C14" s="1"/>
      <c r="D14" s="2">
        <v>105224</v>
      </c>
      <c r="E14" s="1"/>
      <c r="F14" s="2">
        <v>113780</v>
      </c>
    </row>
    <row r="15" spans="2:6" ht="12.75" customHeight="1">
      <c r="B15" s="2" t="s">
        <v>9</v>
      </c>
      <c r="C15" s="1"/>
      <c r="D15" s="2">
        <v>-42286930</v>
      </c>
      <c r="E15" s="1"/>
      <c r="F15" s="2">
        <v>-25966934</v>
      </c>
    </row>
    <row r="16" spans="3:6" ht="12.75" customHeight="1">
      <c r="C16" s="1"/>
      <c r="D16" s="16"/>
      <c r="E16" s="1"/>
      <c r="F16" s="16"/>
    </row>
    <row r="17" spans="3:5" ht="12.75" customHeight="1">
      <c r="C17" s="1"/>
      <c r="E17" s="1"/>
    </row>
    <row r="18" spans="2:6" ht="12.75" customHeight="1">
      <c r="B18" s="2" t="s">
        <v>97</v>
      </c>
      <c r="C18" s="1"/>
      <c r="D18" s="2">
        <f>SUM(D10:D16)</f>
        <v>111046294</v>
      </c>
      <c r="E18" s="1"/>
      <c r="F18" s="2">
        <f>SUM(F10:F16)</f>
        <v>127374846</v>
      </c>
    </row>
    <row r="19" spans="3:5" ht="12.75" customHeight="1">
      <c r="C19" s="1"/>
      <c r="E19" s="1"/>
    </row>
    <row r="20" spans="2:6" ht="12.75" customHeight="1">
      <c r="B20" s="2" t="s">
        <v>22</v>
      </c>
      <c r="C20" s="1"/>
      <c r="D20" s="2">
        <v>70675</v>
      </c>
      <c r="E20" s="1"/>
      <c r="F20" s="2">
        <v>67521</v>
      </c>
    </row>
    <row r="21" spans="3:6" ht="12.75" customHeight="1">
      <c r="C21" s="1"/>
      <c r="D21" s="48"/>
      <c r="E21" s="1"/>
      <c r="F21" s="48"/>
    </row>
    <row r="22" spans="2:5" ht="12.75" customHeight="1">
      <c r="B22" s="2" t="s">
        <v>112</v>
      </c>
      <c r="C22" s="1"/>
      <c r="E22" s="1"/>
    </row>
    <row r="23" spans="3:5" ht="12.75" customHeight="1">
      <c r="C23" s="2" t="s">
        <v>113</v>
      </c>
      <c r="E23" s="1"/>
    </row>
    <row r="24" spans="3:6" ht="12.75" customHeight="1">
      <c r="C24" s="1" t="s">
        <v>114</v>
      </c>
      <c r="D24" s="2">
        <v>6112800</v>
      </c>
      <c r="E24" s="1"/>
      <c r="F24" s="2">
        <v>19332000</v>
      </c>
    </row>
    <row r="25" spans="3:6" ht="12.75" customHeight="1">
      <c r="C25" s="1" t="s">
        <v>82</v>
      </c>
      <c r="D25" s="2">
        <f>2975859-2</f>
        <v>2975857</v>
      </c>
      <c r="E25" s="1"/>
      <c r="F25" s="2">
        <v>2494780</v>
      </c>
    </row>
    <row r="26" spans="3:6" ht="12.75" customHeight="1">
      <c r="C26" s="2" t="s">
        <v>21</v>
      </c>
      <c r="D26" s="2">
        <v>0</v>
      </c>
      <c r="E26" s="1"/>
      <c r="F26" s="2">
        <v>106093</v>
      </c>
    </row>
    <row r="27" spans="3:6" ht="12.75" customHeight="1">
      <c r="C27" s="2" t="s">
        <v>1</v>
      </c>
      <c r="D27" s="2">
        <v>498200</v>
      </c>
      <c r="E27" s="1"/>
      <c r="F27" s="2">
        <v>498200</v>
      </c>
    </row>
    <row r="28" spans="3:6" ht="12.75" customHeight="1">
      <c r="C28" s="1"/>
      <c r="D28" s="16"/>
      <c r="E28" s="1"/>
      <c r="F28" s="16"/>
    </row>
    <row r="29" spans="3:6" ht="12.75" customHeight="1" thickBot="1">
      <c r="C29" s="1"/>
      <c r="D29" s="49">
        <f>SUM(D18:D28)</f>
        <v>120703826</v>
      </c>
      <c r="E29" s="1"/>
      <c r="F29" s="49">
        <f>SUM(F18:F28)</f>
        <v>149873440</v>
      </c>
    </row>
    <row r="30" spans="3:5" ht="12.75" customHeight="1" thickTop="1">
      <c r="C30" s="1"/>
      <c r="E30" s="1"/>
    </row>
    <row r="31" spans="2:5" ht="12.75" customHeight="1">
      <c r="B31" s="2" t="s">
        <v>122</v>
      </c>
      <c r="C31" s="1"/>
      <c r="E31" s="1"/>
    </row>
    <row r="32" ht="12.75" customHeight="1"/>
    <row r="33" ht="12.75" customHeight="1">
      <c r="B33" s="2" t="s">
        <v>115</v>
      </c>
    </row>
    <row r="34" spans="3:6" ht="12.75" customHeight="1">
      <c r="C34" s="2" t="s">
        <v>116</v>
      </c>
      <c r="D34" s="2">
        <v>46894996</v>
      </c>
      <c r="F34" s="2">
        <v>55645419</v>
      </c>
    </row>
    <row r="35" spans="3:6" ht="12.75" customHeight="1">
      <c r="C35" s="2" t="s">
        <v>117</v>
      </c>
      <c r="D35" s="2">
        <v>0</v>
      </c>
      <c r="F35" s="2">
        <v>0</v>
      </c>
    </row>
    <row r="36" spans="3:6" ht="12.75" customHeight="1">
      <c r="C36" s="2" t="s">
        <v>118</v>
      </c>
      <c r="D36" s="2">
        <v>12024</v>
      </c>
      <c r="F36" s="2">
        <v>12024</v>
      </c>
    </row>
    <row r="37" spans="3:6" ht="12.75" customHeight="1">
      <c r="C37" s="2" t="s">
        <v>119</v>
      </c>
      <c r="D37" s="2">
        <v>34311159</v>
      </c>
      <c r="F37" s="2">
        <v>34801317</v>
      </c>
    </row>
    <row r="38" spans="3:6" ht="12.75" customHeight="1">
      <c r="C38" s="2" t="s">
        <v>120</v>
      </c>
      <c r="D38" s="2">
        <v>18722585</v>
      </c>
      <c r="F38" s="2">
        <v>24821049</v>
      </c>
    </row>
    <row r="39" ht="12.75" customHeight="1"/>
    <row r="40" spans="4:6" ht="12.75" customHeight="1">
      <c r="D40" s="31">
        <f>SUM(D34:D39)</f>
        <v>99940764</v>
      </c>
      <c r="F40" s="31">
        <f>SUM(F34:F39)</f>
        <v>115279809</v>
      </c>
    </row>
    <row r="41" spans="2:3" ht="12.75" customHeight="1">
      <c r="B41" s="2" t="s">
        <v>13</v>
      </c>
      <c r="C41" s="1"/>
    </row>
    <row r="42" spans="3:6" ht="12.75" customHeight="1">
      <c r="C42" s="1" t="s">
        <v>10</v>
      </c>
      <c r="D42" s="2">
        <v>28124682</v>
      </c>
      <c r="F42" s="2">
        <v>31066767</v>
      </c>
    </row>
    <row r="43" spans="3:6" ht="12.75" customHeight="1">
      <c r="C43" s="1" t="s">
        <v>11</v>
      </c>
      <c r="D43" s="2">
        <v>66963625</v>
      </c>
      <c r="F43" s="2">
        <v>66177319</v>
      </c>
    </row>
    <row r="44" spans="3:6" ht="12.75" customHeight="1">
      <c r="C44" s="1" t="s">
        <v>12</v>
      </c>
      <c r="D44" s="2">
        <v>6663711</v>
      </c>
      <c r="F44" s="2">
        <v>12427976</v>
      </c>
    </row>
    <row r="45" spans="3:6" ht="12.75" customHeight="1">
      <c r="C45" s="1" t="s">
        <v>3</v>
      </c>
      <c r="D45" s="2">
        <v>436040</v>
      </c>
      <c r="F45" s="2">
        <v>16665</v>
      </c>
    </row>
    <row r="46" spans="3:6" ht="12.75" customHeight="1">
      <c r="C46" s="1" t="s">
        <v>14</v>
      </c>
      <c r="D46" s="2">
        <v>900000</v>
      </c>
      <c r="F46" s="2">
        <v>360000</v>
      </c>
    </row>
    <row r="47" spans="3:6" ht="12.75" customHeight="1">
      <c r="C47" s="1" t="s">
        <v>0</v>
      </c>
      <c r="D47" s="2">
        <v>10661683</v>
      </c>
      <c r="F47" s="2">
        <v>13975212</v>
      </c>
    </row>
    <row r="48" ht="12.75" customHeight="1">
      <c r="C48" s="1"/>
    </row>
    <row r="49" spans="3:6" ht="12.75" customHeight="1">
      <c r="C49" s="1" t="s">
        <v>15</v>
      </c>
      <c r="D49" s="31">
        <f>SUM(D41:D48)</f>
        <v>113749741</v>
      </c>
      <c r="F49" s="31">
        <f>SUM(F41:F48)</f>
        <v>124023939</v>
      </c>
    </row>
    <row r="50" ht="12.75" customHeight="1">
      <c r="C50" s="1"/>
    </row>
    <row r="51" spans="2:5" ht="12.75" customHeight="1">
      <c r="B51" s="2" t="s">
        <v>121</v>
      </c>
      <c r="C51" s="1"/>
      <c r="E51" s="1"/>
    </row>
    <row r="52" spans="3:6" ht="12.75" customHeight="1">
      <c r="C52" s="1" t="s">
        <v>16</v>
      </c>
      <c r="D52" s="2">
        <v>10898945</v>
      </c>
      <c r="E52" s="1"/>
      <c r="F52" s="2">
        <v>11558324</v>
      </c>
    </row>
    <row r="53" spans="3:6" ht="12.75" customHeight="1">
      <c r="C53" s="1" t="s">
        <v>17</v>
      </c>
      <c r="D53" s="2">
        <f>7097514+171942</f>
        <v>7269456</v>
      </c>
      <c r="E53" s="1"/>
      <c r="F53" s="2">
        <v>3716570</v>
      </c>
    </row>
    <row r="54" spans="3:6" ht="12.75" customHeight="1">
      <c r="C54" s="1" t="s">
        <v>111</v>
      </c>
      <c r="D54" s="2">
        <v>33525</v>
      </c>
      <c r="E54" s="1"/>
      <c r="F54" s="2">
        <v>0</v>
      </c>
    </row>
    <row r="55" spans="3:6" ht="12.75" customHeight="1">
      <c r="C55" s="1" t="s">
        <v>18</v>
      </c>
      <c r="D55" s="2">
        <v>1812000</v>
      </c>
      <c r="E55" s="1"/>
      <c r="F55" s="2">
        <v>5652360</v>
      </c>
    </row>
    <row r="56" spans="3:6" ht="12.75" customHeight="1">
      <c r="C56" s="1" t="s">
        <v>19</v>
      </c>
      <c r="D56" s="2">
        <v>71656458</v>
      </c>
      <c r="E56" s="1"/>
      <c r="F56" s="2">
        <v>66832818</v>
      </c>
    </row>
    <row r="57" spans="2:6" ht="12.75" customHeight="1">
      <c r="B57" s="5"/>
      <c r="C57" s="2" t="s">
        <v>20</v>
      </c>
      <c r="D57" s="2">
        <v>1316295</v>
      </c>
      <c r="F57" s="2">
        <v>1670236</v>
      </c>
    </row>
    <row r="58" ht="12.75" customHeight="1"/>
    <row r="59" spans="3:6" ht="12.75" customHeight="1">
      <c r="C59" s="2" t="s">
        <v>23</v>
      </c>
      <c r="D59" s="31">
        <f>SUM(D52:D57)</f>
        <v>92986679</v>
      </c>
      <c r="F59" s="31">
        <f>SUM(F52:F57)</f>
        <v>89430308</v>
      </c>
    </row>
    <row r="60" ht="12.75" customHeight="1"/>
    <row r="61" spans="2:6" ht="12.75" customHeight="1">
      <c r="B61" s="2" t="s">
        <v>24</v>
      </c>
      <c r="D61" s="2">
        <f>+D49-D59</f>
        <v>20763062</v>
      </c>
      <c r="F61" s="2">
        <f>+F49-F59</f>
        <v>34593631</v>
      </c>
    </row>
    <row r="62" spans="3:5" ht="12.75" customHeight="1">
      <c r="C62" s="1"/>
      <c r="E62" s="1"/>
    </row>
    <row r="63" spans="3:6" ht="12.75" customHeight="1" thickBot="1">
      <c r="C63" s="1"/>
      <c r="D63" s="21">
        <f>D40+D61</f>
        <v>120703826</v>
      </c>
      <c r="E63" s="1"/>
      <c r="F63" s="21">
        <f>F40+F61</f>
        <v>149873440</v>
      </c>
    </row>
    <row r="64" spans="3:6" ht="12.75" customHeight="1" thickTop="1">
      <c r="C64" s="1"/>
      <c r="D64" s="2">
        <f>+D29-D63</f>
        <v>0</v>
      </c>
      <c r="E64" s="1"/>
      <c r="F64" s="2">
        <f>+F29-F63</f>
        <v>0</v>
      </c>
    </row>
    <row r="65" ht="12.75">
      <c r="B65" s="2" t="s">
        <v>98</v>
      </c>
    </row>
    <row r="66" ht="12.75">
      <c r="B66" s="2" t="s">
        <v>131</v>
      </c>
    </row>
  </sheetData>
  <mergeCells count="3">
    <mergeCell ref="A1:F1"/>
    <mergeCell ref="A2:F2"/>
    <mergeCell ref="A3:F3"/>
  </mergeCells>
  <printOptions horizontalCentered="1"/>
  <pageMargins left="0.75" right="0.75" top="0.75" bottom="0.5" header="0.5" footer="0.5"/>
  <pageSetup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workbookViewId="0" topLeftCell="A46">
      <selection activeCell="B55" sqref="B55"/>
    </sheetView>
  </sheetViews>
  <sheetFormatPr defaultColWidth="9.33203125" defaultRowHeight="12.75"/>
  <cols>
    <col min="1" max="1" width="3" style="27" customWidth="1"/>
    <col min="2" max="2" width="41" style="27" customWidth="1"/>
    <col min="3" max="3" width="19.33203125" style="27" customWidth="1"/>
    <col min="4" max="4" width="1.5" style="27" customWidth="1"/>
    <col min="5" max="5" width="18.66015625" style="27" customWidth="1"/>
    <col min="6" max="6" width="1.5" style="27" customWidth="1"/>
    <col min="7" max="7" width="20.16015625" style="27" customWidth="1"/>
    <col min="8" max="8" width="1.5" style="27" customWidth="1"/>
    <col min="9" max="9" width="20.33203125" style="27" customWidth="1"/>
    <col min="10" max="10" width="19.33203125" style="27" customWidth="1"/>
    <col min="11" max="11" width="13.16015625" style="27" customWidth="1"/>
    <col min="12" max="12" width="0.65625" style="27" customWidth="1"/>
    <col min="13" max="13" width="13.33203125" style="27" customWidth="1"/>
    <col min="14" max="14" width="0.82421875" style="27" customWidth="1"/>
    <col min="15" max="15" width="12.33203125" style="27" customWidth="1"/>
    <col min="16" max="16" width="1.0078125" style="27" customWidth="1"/>
    <col min="17" max="17" width="12.5" style="27" customWidth="1"/>
    <col min="18" max="18" width="1.3359375" style="27" customWidth="1"/>
    <col min="19" max="19" width="13.33203125" style="27" customWidth="1"/>
    <col min="20" max="20" width="1.3359375" style="27" customWidth="1"/>
    <col min="21" max="21" width="11.83203125" style="27" customWidth="1"/>
    <col min="22" max="22" width="1.171875" style="27" customWidth="1"/>
    <col min="23" max="23" width="12.16015625" style="27" customWidth="1"/>
    <col min="24" max="24" width="1.0078125" style="27" customWidth="1"/>
    <col min="25" max="25" width="11.83203125" style="27" customWidth="1"/>
    <col min="26" max="16384" width="9.33203125" style="27" customWidth="1"/>
  </cols>
  <sheetData>
    <row r="1" ht="18">
      <c r="A1" s="50" t="s">
        <v>34</v>
      </c>
    </row>
    <row r="2" ht="15">
      <c r="A2" s="51" t="s">
        <v>84</v>
      </c>
    </row>
    <row r="3" ht="15">
      <c r="A3" s="51" t="s">
        <v>132</v>
      </c>
    </row>
    <row r="4" ht="15">
      <c r="A4" s="51" t="s">
        <v>28</v>
      </c>
    </row>
    <row r="5" s="28" customFormat="1" ht="12.75">
      <c r="C5" s="8"/>
    </row>
    <row r="6" spans="3:9" s="28" customFormat="1" ht="12.75">
      <c r="C6" s="8" t="s">
        <v>38</v>
      </c>
      <c r="E6" s="8" t="s">
        <v>83</v>
      </c>
      <c r="G6" s="8" t="s">
        <v>41</v>
      </c>
      <c r="I6" s="8" t="s">
        <v>41</v>
      </c>
    </row>
    <row r="7" spans="3:9" s="28" customFormat="1" ht="12.75">
      <c r="C7" s="8" t="s">
        <v>95</v>
      </c>
      <c r="E7" s="8" t="s">
        <v>95</v>
      </c>
      <c r="G7" s="8" t="s">
        <v>95</v>
      </c>
      <c r="I7" s="8" t="s">
        <v>95</v>
      </c>
    </row>
    <row r="8" spans="3:9" s="28" customFormat="1" ht="12.75">
      <c r="C8" s="8" t="s">
        <v>39</v>
      </c>
      <c r="E8" s="8" t="s">
        <v>39</v>
      </c>
      <c r="G8" s="8" t="s">
        <v>81</v>
      </c>
      <c r="I8" s="8" t="s">
        <v>81</v>
      </c>
    </row>
    <row r="9" spans="3:9" s="28" customFormat="1" ht="12.75">
      <c r="C9" s="8" t="s">
        <v>40</v>
      </c>
      <c r="E9" s="8" t="s">
        <v>40</v>
      </c>
      <c r="G9" s="8" t="s">
        <v>40</v>
      </c>
      <c r="I9" s="8" t="s">
        <v>40</v>
      </c>
    </row>
    <row r="10" spans="3:9" s="28" customFormat="1" ht="12.75">
      <c r="C10" s="25" t="s">
        <v>130</v>
      </c>
      <c r="E10" s="25" t="s">
        <v>133</v>
      </c>
      <c r="G10" s="25" t="s">
        <v>130</v>
      </c>
      <c r="I10" s="25" t="s">
        <v>133</v>
      </c>
    </row>
    <row r="11" s="28" customFormat="1" ht="12.75"/>
    <row r="12" s="28" customFormat="1" ht="12.75">
      <c r="J12" s="2"/>
    </row>
    <row r="13" spans="3:10" s="28" customFormat="1" ht="12.75">
      <c r="C13" s="29" t="s">
        <v>37</v>
      </c>
      <c r="E13" s="29" t="s">
        <v>37</v>
      </c>
      <c r="G13" s="29" t="s">
        <v>37</v>
      </c>
      <c r="I13" s="29" t="s">
        <v>37</v>
      </c>
      <c r="J13" s="2"/>
    </row>
    <row r="14" s="28" customFormat="1" ht="12.75">
      <c r="J14" s="2"/>
    </row>
    <row r="15" spans="2:10" s="28" customFormat="1" ht="12.75">
      <c r="B15" s="9" t="s">
        <v>31</v>
      </c>
      <c r="C15" s="2">
        <v>56496445</v>
      </c>
      <c r="D15" s="2"/>
      <c r="E15" s="2">
        <v>62493940</v>
      </c>
      <c r="F15" s="2"/>
      <c r="G15" s="2">
        <v>56496445</v>
      </c>
      <c r="H15" s="2"/>
      <c r="I15" s="2">
        <v>62493940</v>
      </c>
      <c r="J15" s="2"/>
    </row>
    <row r="16" spans="2:10" s="28" customFormat="1" ht="12.75">
      <c r="B16" s="9"/>
      <c r="C16" s="2"/>
      <c r="D16" s="2"/>
      <c r="E16" s="2"/>
      <c r="F16" s="2"/>
      <c r="G16" s="2"/>
      <c r="H16" s="2"/>
      <c r="I16" s="2"/>
      <c r="J16" s="2"/>
    </row>
    <row r="17" spans="2:10" s="28" customFormat="1" ht="12.75">
      <c r="B17" s="9" t="s">
        <v>25</v>
      </c>
      <c r="C17" s="2">
        <v>-52406133</v>
      </c>
      <c r="D17" s="2"/>
      <c r="E17" s="2">
        <v>-55902866</v>
      </c>
      <c r="F17" s="2"/>
      <c r="G17" s="2">
        <v>-52406133</v>
      </c>
      <c r="H17" s="2"/>
      <c r="I17" s="2">
        <v>-55902866</v>
      </c>
      <c r="J17" s="2"/>
    </row>
    <row r="18" spans="2:10" s="28" customFormat="1" ht="12.75">
      <c r="B18" s="9"/>
      <c r="C18" s="2"/>
      <c r="D18" s="2"/>
      <c r="E18" s="2"/>
      <c r="F18" s="2"/>
      <c r="G18" s="2"/>
      <c r="H18" s="2"/>
      <c r="I18" s="2"/>
      <c r="J18" s="2"/>
    </row>
    <row r="19" spans="2:10" s="28" customFormat="1" ht="12.75">
      <c r="B19" s="9"/>
      <c r="C19" s="16"/>
      <c r="D19" s="2"/>
      <c r="E19" s="16"/>
      <c r="F19" s="2"/>
      <c r="G19" s="16"/>
      <c r="H19" s="2"/>
      <c r="I19" s="16"/>
      <c r="J19" s="2"/>
    </row>
    <row r="20" spans="2:10" s="28" customFormat="1" ht="12.75">
      <c r="B20" s="9" t="s">
        <v>26</v>
      </c>
      <c r="C20" s="2">
        <v>4090312</v>
      </c>
      <c r="D20" s="2"/>
      <c r="E20" s="2">
        <v>6591074</v>
      </c>
      <c r="F20" s="2"/>
      <c r="G20" s="2">
        <v>4090312</v>
      </c>
      <c r="H20" s="2"/>
      <c r="I20" s="2">
        <v>6591074</v>
      </c>
      <c r="J20" s="2"/>
    </row>
    <row r="21" spans="2:10" s="28" customFormat="1" ht="12.75">
      <c r="B21" s="9"/>
      <c r="C21" s="2"/>
      <c r="D21" s="2"/>
      <c r="E21" s="2"/>
      <c r="F21" s="2"/>
      <c r="G21" s="2"/>
      <c r="H21" s="2"/>
      <c r="I21" s="2"/>
      <c r="J21" s="2"/>
    </row>
    <row r="22" spans="2:10" s="28" customFormat="1" ht="12.75">
      <c r="B22" s="9"/>
      <c r="C22" s="2"/>
      <c r="D22" s="2"/>
      <c r="E22" s="2"/>
      <c r="F22" s="2"/>
      <c r="G22" s="2"/>
      <c r="H22" s="2"/>
      <c r="I22" s="2"/>
      <c r="J22" s="2"/>
    </row>
    <row r="23" spans="2:10" s="28" customFormat="1" ht="12.75">
      <c r="B23" s="9" t="s">
        <v>8</v>
      </c>
      <c r="C23" s="2">
        <v>527767</v>
      </c>
      <c r="D23" s="2"/>
      <c r="E23" s="2">
        <v>255488</v>
      </c>
      <c r="F23" s="2"/>
      <c r="G23" s="2">
        <v>527767</v>
      </c>
      <c r="H23" s="2"/>
      <c r="I23" s="2">
        <v>255488</v>
      </c>
      <c r="J23" s="2"/>
    </row>
    <row r="24" spans="2:10" s="28" customFormat="1" ht="12.75">
      <c r="B24" s="9"/>
      <c r="C24" s="2"/>
      <c r="D24" s="2"/>
      <c r="E24" s="2"/>
      <c r="F24" s="2"/>
      <c r="G24" s="2"/>
      <c r="H24" s="2"/>
      <c r="I24" s="2"/>
      <c r="J24" s="2"/>
    </row>
    <row r="25" spans="2:10" s="28" customFormat="1" ht="12.75">
      <c r="B25" s="9" t="s">
        <v>33</v>
      </c>
      <c r="C25" s="2">
        <v>-1629574</v>
      </c>
      <c r="D25" s="2"/>
      <c r="E25" s="2">
        <v>-1186778</v>
      </c>
      <c r="F25" s="2"/>
      <c r="G25" s="2">
        <v>-1629574</v>
      </c>
      <c r="H25" s="2"/>
      <c r="I25" s="2">
        <v>-1186778</v>
      </c>
      <c r="J25" s="2"/>
    </row>
    <row r="26" spans="2:10" s="28" customFormat="1" ht="12.75">
      <c r="B26" s="9"/>
      <c r="C26" s="2"/>
      <c r="D26" s="2"/>
      <c r="E26" s="2"/>
      <c r="F26" s="2"/>
      <c r="G26" s="2"/>
      <c r="H26" s="2"/>
      <c r="I26" s="2"/>
      <c r="J26" s="2"/>
    </row>
    <row r="27" spans="2:10" s="28" customFormat="1" ht="12.75">
      <c r="B27" s="9" t="s">
        <v>6</v>
      </c>
      <c r="C27" s="2">
        <v>-2793217</v>
      </c>
      <c r="D27" s="2"/>
      <c r="E27" s="2">
        <v>-3486532</v>
      </c>
      <c r="F27" s="2"/>
      <c r="G27" s="2">
        <v>-2793217</v>
      </c>
      <c r="H27" s="2"/>
      <c r="I27" s="2">
        <v>-3486532</v>
      </c>
      <c r="J27" s="2"/>
    </row>
    <row r="28" spans="2:10" s="28" customFormat="1" ht="12.75">
      <c r="B28" s="10"/>
      <c r="C28" s="2"/>
      <c r="D28" s="2"/>
      <c r="E28" s="2"/>
      <c r="F28" s="2"/>
      <c r="G28" s="2"/>
      <c r="H28" s="2"/>
      <c r="I28" s="2"/>
      <c r="J28" s="2"/>
    </row>
    <row r="29" spans="2:10" s="28" customFormat="1" ht="12.75">
      <c r="B29" s="9" t="s">
        <v>7</v>
      </c>
      <c r="C29" s="2">
        <v>-1092452</v>
      </c>
      <c r="D29" s="2"/>
      <c r="E29" s="2">
        <v>-15000</v>
      </c>
      <c r="F29" s="2"/>
      <c r="G29" s="2">
        <v>-1092452</v>
      </c>
      <c r="H29" s="2"/>
      <c r="I29" s="2">
        <v>-15000</v>
      </c>
      <c r="J29" s="2"/>
    </row>
    <row r="30" spans="2:10" s="28" customFormat="1" ht="12.75">
      <c r="B30" s="9"/>
      <c r="C30" s="2"/>
      <c r="D30" s="2"/>
      <c r="E30" s="2"/>
      <c r="F30" s="2"/>
      <c r="G30" s="2"/>
      <c r="H30" s="2"/>
      <c r="I30" s="2"/>
      <c r="J30" s="2"/>
    </row>
    <row r="31" spans="2:10" s="28" customFormat="1" ht="12.75">
      <c r="B31" s="9" t="s">
        <v>143</v>
      </c>
      <c r="C31" s="2">
        <v>2189850</v>
      </c>
      <c r="D31" s="2"/>
      <c r="E31" s="2">
        <v>0</v>
      </c>
      <c r="F31" s="2"/>
      <c r="G31" s="2">
        <v>2189850</v>
      </c>
      <c r="H31" s="2"/>
      <c r="I31" s="2">
        <v>0</v>
      </c>
      <c r="J31" s="2"/>
    </row>
    <row r="32" spans="2:10" s="28" customFormat="1" ht="12.75">
      <c r="B32" s="9"/>
      <c r="C32" s="2"/>
      <c r="D32" s="2"/>
      <c r="E32" s="2"/>
      <c r="F32" s="2"/>
      <c r="G32" s="2"/>
      <c r="H32" s="2"/>
      <c r="I32" s="2"/>
      <c r="J32" s="2"/>
    </row>
    <row r="33" spans="2:10" s="28" customFormat="1" ht="12.75">
      <c r="B33" s="9" t="s">
        <v>144</v>
      </c>
      <c r="C33" s="2">
        <v>-16594864</v>
      </c>
      <c r="D33" s="2"/>
      <c r="E33" s="2">
        <v>0</v>
      </c>
      <c r="F33" s="2"/>
      <c r="G33" s="2">
        <v>-16594864</v>
      </c>
      <c r="H33" s="2"/>
      <c r="I33" s="2">
        <v>0</v>
      </c>
      <c r="J33" s="2"/>
    </row>
    <row r="34" spans="2:10" s="28" customFormat="1" ht="12.75">
      <c r="B34" s="10"/>
      <c r="C34" s="16"/>
      <c r="D34" s="2"/>
      <c r="E34" s="16"/>
      <c r="F34" s="2"/>
      <c r="G34" s="16"/>
      <c r="H34" s="2"/>
      <c r="I34" s="16"/>
      <c r="J34" s="2"/>
    </row>
    <row r="35" spans="2:10" s="28" customFormat="1" ht="12.75">
      <c r="B35" s="9" t="s">
        <v>32</v>
      </c>
      <c r="C35" s="2">
        <v>-15302178</v>
      </c>
      <c r="D35" s="2"/>
      <c r="E35" s="2">
        <v>2158252</v>
      </c>
      <c r="F35" s="2"/>
      <c r="G35" s="2">
        <v>-15302178</v>
      </c>
      <c r="H35" s="2"/>
      <c r="I35" s="2">
        <v>2158252</v>
      </c>
      <c r="J35" s="2"/>
    </row>
    <row r="36" spans="2:10" s="28" customFormat="1" ht="12.75">
      <c r="B36" s="10"/>
      <c r="C36" s="2"/>
      <c r="D36" s="2"/>
      <c r="E36" s="2"/>
      <c r="F36" s="2"/>
      <c r="G36" s="2"/>
      <c r="H36" s="2"/>
      <c r="I36" s="2"/>
      <c r="J36" s="2"/>
    </row>
    <row r="37" spans="2:10" s="28" customFormat="1" ht="12.75">
      <c r="B37" s="10"/>
      <c r="C37" s="2"/>
      <c r="D37" s="2"/>
      <c r="E37" s="2"/>
      <c r="F37" s="2"/>
      <c r="G37" s="2"/>
      <c r="H37" s="2"/>
      <c r="I37" s="2"/>
      <c r="J37" s="2"/>
    </row>
    <row r="38" spans="2:10" s="28" customFormat="1" ht="12.75">
      <c r="B38" s="9" t="s">
        <v>4</v>
      </c>
      <c r="C38" s="2">
        <v>-839858</v>
      </c>
      <c r="D38" s="2"/>
      <c r="E38" s="2">
        <v>-1170610</v>
      </c>
      <c r="F38" s="2"/>
      <c r="G38" s="2">
        <v>-839858</v>
      </c>
      <c r="H38" s="2"/>
      <c r="I38" s="2">
        <v>-1170610</v>
      </c>
      <c r="J38" s="2"/>
    </row>
    <row r="39" spans="2:10" s="28" customFormat="1" ht="12.75">
      <c r="B39" s="9"/>
      <c r="C39" s="16"/>
      <c r="D39" s="16"/>
      <c r="E39" s="16"/>
      <c r="F39" s="16"/>
      <c r="G39" s="16"/>
      <c r="H39" s="16"/>
      <c r="I39" s="16"/>
      <c r="J39" s="2"/>
    </row>
    <row r="40" spans="2:10" s="28" customFormat="1" ht="12.75">
      <c r="B40" s="9" t="s">
        <v>85</v>
      </c>
      <c r="C40" s="2">
        <v>-16142036</v>
      </c>
      <c r="D40" s="2">
        <v>0</v>
      </c>
      <c r="E40" s="2">
        <v>987642</v>
      </c>
      <c r="F40" s="2">
        <v>0</v>
      </c>
      <c r="G40" s="2">
        <v>-16142036</v>
      </c>
      <c r="H40" s="2">
        <v>0</v>
      </c>
      <c r="I40" s="2">
        <v>987642</v>
      </c>
      <c r="J40" s="2"/>
    </row>
    <row r="41" spans="2:10" s="28" customFormat="1" ht="12.75">
      <c r="B41" s="9"/>
      <c r="C41" s="2"/>
      <c r="D41" s="2"/>
      <c r="E41" s="2"/>
      <c r="F41" s="2"/>
      <c r="G41" s="2"/>
      <c r="H41" s="2"/>
      <c r="I41" s="2"/>
      <c r="J41" s="2"/>
    </row>
    <row r="42" spans="2:10" s="28" customFormat="1" ht="12.75">
      <c r="B42" s="9" t="s">
        <v>5</v>
      </c>
      <c r="C42" s="2">
        <v>0</v>
      </c>
      <c r="D42" s="2"/>
      <c r="E42" s="2">
        <v>0</v>
      </c>
      <c r="F42" s="2"/>
      <c r="G42" s="2">
        <v>0</v>
      </c>
      <c r="H42" s="2"/>
      <c r="I42" s="2">
        <v>0</v>
      </c>
      <c r="J42" s="2"/>
    </row>
    <row r="43" spans="2:10" s="28" customFormat="1" ht="12.75">
      <c r="B43" s="9"/>
      <c r="C43" s="2"/>
      <c r="D43" s="2"/>
      <c r="E43" s="2"/>
      <c r="F43" s="2"/>
      <c r="G43" s="2"/>
      <c r="H43" s="2"/>
      <c r="I43" s="2"/>
      <c r="J43" s="2"/>
    </row>
    <row r="44" spans="2:10" s="28" customFormat="1" ht="12.75">
      <c r="B44" s="9"/>
      <c r="C44" s="16"/>
      <c r="D44" s="2"/>
      <c r="E44" s="16"/>
      <c r="F44" s="2"/>
      <c r="G44" s="16"/>
      <c r="H44" s="2"/>
      <c r="I44" s="16"/>
      <c r="J44" s="2"/>
    </row>
    <row r="45" spans="2:10" s="28" customFormat="1" ht="12.75">
      <c r="B45" s="9" t="s">
        <v>27</v>
      </c>
      <c r="C45" s="2">
        <v>-16142036</v>
      </c>
      <c r="D45" s="2">
        <v>0</v>
      </c>
      <c r="E45" s="2">
        <v>987642</v>
      </c>
      <c r="F45" s="2">
        <v>0</v>
      </c>
      <c r="G45" s="2">
        <v>-16142036</v>
      </c>
      <c r="H45" s="2">
        <v>0</v>
      </c>
      <c r="I45" s="2">
        <v>987642</v>
      </c>
      <c r="J45" s="2"/>
    </row>
    <row r="46" spans="2:10" s="28" customFormat="1" ht="12.75">
      <c r="B46" s="9"/>
      <c r="C46" s="2"/>
      <c r="D46" s="2"/>
      <c r="E46" s="2"/>
      <c r="F46" s="2"/>
      <c r="G46" s="2"/>
      <c r="H46" s="2"/>
      <c r="I46" s="2"/>
      <c r="J46" s="2"/>
    </row>
    <row r="47" spans="2:10" s="28" customFormat="1" ht="12.75">
      <c r="B47" s="9" t="s">
        <v>2</v>
      </c>
      <c r="C47" s="2">
        <v>-67054</v>
      </c>
      <c r="D47" s="2"/>
      <c r="E47" s="2">
        <v>-422390</v>
      </c>
      <c r="F47" s="2"/>
      <c r="G47" s="2">
        <v>-67054</v>
      </c>
      <c r="H47" s="2"/>
      <c r="I47" s="2">
        <v>-422390</v>
      </c>
      <c r="J47" s="2"/>
    </row>
    <row r="48" spans="2:10" s="28" customFormat="1" ht="12.75">
      <c r="B48" s="9"/>
      <c r="C48" s="2"/>
      <c r="D48" s="2"/>
      <c r="E48" s="2">
        <v>0</v>
      </c>
      <c r="F48" s="2"/>
      <c r="G48" s="2"/>
      <c r="H48" s="2"/>
      <c r="I48" s="2"/>
      <c r="J48" s="2"/>
    </row>
    <row r="49" spans="2:10" s="28" customFormat="1" ht="12.75">
      <c r="B49" s="9" t="s">
        <v>42</v>
      </c>
      <c r="C49" s="2">
        <v>-3154</v>
      </c>
      <c r="D49" s="2"/>
      <c r="E49" s="2">
        <v>-11448</v>
      </c>
      <c r="F49" s="2"/>
      <c r="G49" s="2">
        <v>-3154</v>
      </c>
      <c r="H49" s="2"/>
      <c r="I49" s="2">
        <v>-11448</v>
      </c>
      <c r="J49" s="2"/>
    </row>
    <row r="50" spans="2:10" s="28" customFormat="1" ht="12.75">
      <c r="B50" s="9"/>
      <c r="C50" s="16"/>
      <c r="D50" s="2"/>
      <c r="E50" s="16"/>
      <c r="F50" s="2"/>
      <c r="G50" s="16"/>
      <c r="H50" s="2"/>
      <c r="I50" s="16"/>
      <c r="J50" s="2"/>
    </row>
    <row r="51" spans="2:10" s="28" customFormat="1" ht="12.75">
      <c r="B51" s="9"/>
      <c r="C51" s="2"/>
      <c r="D51" s="2"/>
      <c r="E51" s="2"/>
      <c r="F51" s="2"/>
      <c r="G51" s="2"/>
      <c r="H51" s="2"/>
      <c r="I51" s="2"/>
      <c r="J51" s="2"/>
    </row>
    <row r="52" spans="2:10" s="28" customFormat="1" ht="12.75">
      <c r="B52" s="9" t="s">
        <v>141</v>
      </c>
      <c r="C52" s="2">
        <v>-16212244</v>
      </c>
      <c r="D52" s="2"/>
      <c r="E52" s="2">
        <v>553804</v>
      </c>
      <c r="F52" s="2"/>
      <c r="G52" s="2">
        <v>-16212244</v>
      </c>
      <c r="H52" s="2"/>
      <c r="I52" s="2">
        <v>553804</v>
      </c>
      <c r="J52" s="2"/>
    </row>
    <row r="53" spans="2:10" s="28" customFormat="1" ht="12.75">
      <c r="B53" s="9"/>
      <c r="C53" s="2"/>
      <c r="D53" s="2"/>
      <c r="E53" s="2"/>
      <c r="F53" s="2"/>
      <c r="G53" s="2"/>
      <c r="H53" s="2"/>
      <c r="I53" s="2"/>
      <c r="J53" s="2"/>
    </row>
    <row r="54" spans="2:10" s="28" customFormat="1" ht="12.75">
      <c r="B54" s="9" t="s">
        <v>145</v>
      </c>
      <c r="C54" s="2">
        <v>0</v>
      </c>
      <c r="D54" s="2"/>
      <c r="E54" s="2"/>
      <c r="F54" s="2"/>
      <c r="G54" s="2">
        <v>0</v>
      </c>
      <c r="H54" s="2"/>
      <c r="I54" s="2"/>
      <c r="J54" s="2"/>
    </row>
    <row r="55" spans="2:10" s="28" customFormat="1" ht="12.75">
      <c r="B55" s="9"/>
      <c r="C55" s="2"/>
      <c r="D55" s="2"/>
      <c r="E55" s="2"/>
      <c r="F55" s="2"/>
      <c r="G55" s="2"/>
      <c r="H55" s="2"/>
      <c r="I55" s="2"/>
      <c r="J55" s="2"/>
    </row>
    <row r="56" spans="2:10" s="28" customFormat="1" ht="13.5" thickBot="1">
      <c r="B56" s="9" t="s">
        <v>43</v>
      </c>
      <c r="C56" s="21">
        <v>-16212244</v>
      </c>
      <c r="D56" s="2"/>
      <c r="E56" s="21">
        <v>553804</v>
      </c>
      <c r="F56" s="2"/>
      <c r="G56" s="21">
        <v>-16212244</v>
      </c>
      <c r="H56" s="2"/>
      <c r="I56" s="21">
        <v>553804</v>
      </c>
      <c r="J56" s="2"/>
    </row>
    <row r="57" spans="2:10" s="28" customFormat="1" ht="13.5" thickTop="1">
      <c r="B57" s="9"/>
      <c r="C57" s="2"/>
      <c r="D57" s="2"/>
      <c r="E57" s="2"/>
      <c r="F57" s="2"/>
      <c r="G57" s="2"/>
      <c r="H57" s="2"/>
      <c r="I57" s="2"/>
      <c r="J57" s="2"/>
    </row>
    <row r="58" spans="3:17" s="28" customFormat="1" ht="12.75">
      <c r="C58" s="2"/>
      <c r="D58" s="2"/>
      <c r="E58" s="2"/>
      <c r="F58" s="2"/>
      <c r="G58" s="2"/>
      <c r="H58" s="2"/>
      <c r="I58" s="2"/>
      <c r="J58" s="2"/>
      <c r="K58" s="22"/>
      <c r="P58" s="2"/>
      <c r="Q58" s="41"/>
    </row>
    <row r="59" spans="2:16" s="28" customFormat="1" ht="12.75">
      <c r="B59" s="2" t="s">
        <v>44</v>
      </c>
      <c r="C59" s="2"/>
      <c r="D59" s="1"/>
      <c r="E59" s="2"/>
      <c r="F59" s="1"/>
      <c r="G59" s="2"/>
      <c r="H59" s="1"/>
      <c r="I59" s="2"/>
      <c r="J59" s="2"/>
      <c r="K59" s="23"/>
      <c r="P59" s="2"/>
    </row>
    <row r="60" spans="2:16" s="28" customFormat="1" ht="13.5" thickBot="1">
      <c r="B60" s="2" t="s">
        <v>45</v>
      </c>
      <c r="C60" s="43">
        <v>-11.559315006386047</v>
      </c>
      <c r="D60" s="43"/>
      <c r="E60" s="43">
        <v>0.398349613076781</v>
      </c>
      <c r="F60" s="43" t="e">
        <v>#REF!</v>
      </c>
      <c r="G60" s="43">
        <v>-11.559315006386047</v>
      </c>
      <c r="H60" s="43" t="e">
        <v>#REF!</v>
      </c>
      <c r="I60" s="43">
        <v>0.398349613076781</v>
      </c>
      <c r="J60" s="2"/>
      <c r="K60" s="23"/>
      <c r="P60" s="2"/>
    </row>
    <row r="61" spans="2:16" s="28" customFormat="1" ht="13.5" thickTop="1">
      <c r="B61" s="2"/>
      <c r="C61" s="2"/>
      <c r="D61" s="1"/>
      <c r="E61" s="2"/>
      <c r="F61" s="1"/>
      <c r="G61" s="2"/>
      <c r="H61" s="1"/>
      <c r="I61" s="2"/>
      <c r="J61" s="2"/>
      <c r="K61" s="33"/>
      <c r="P61" s="2"/>
    </row>
    <row r="62" spans="2:16" s="28" customFormat="1" ht="12.75">
      <c r="B62" s="2"/>
      <c r="C62" s="2"/>
      <c r="D62" s="1"/>
      <c r="E62" s="2"/>
      <c r="F62" s="1"/>
      <c r="G62" s="2"/>
      <c r="H62" s="1"/>
      <c r="I62" s="2"/>
      <c r="J62" s="2"/>
      <c r="K62" s="33"/>
      <c r="P62" s="2"/>
    </row>
    <row r="63" spans="2:16" s="28" customFormat="1" ht="13.5" thickBot="1">
      <c r="B63" s="52" t="s">
        <v>86</v>
      </c>
      <c r="C63" s="44">
        <v>-10.172927507810755</v>
      </c>
      <c r="D63" s="9" t="e">
        <v>#REF!</v>
      </c>
      <c r="E63" s="44">
        <v>0.4169802134158628</v>
      </c>
      <c r="F63" s="9" t="e">
        <v>#REF!</v>
      </c>
      <c r="G63" s="44">
        <v>-10.172927507810755</v>
      </c>
      <c r="H63" s="9" t="e">
        <v>#REF!</v>
      </c>
      <c r="I63" s="44">
        <v>0.4169802134158628</v>
      </c>
      <c r="J63" s="2"/>
      <c r="K63" s="33"/>
      <c r="P63" s="2"/>
    </row>
    <row r="64" spans="2:16" s="28" customFormat="1" ht="13.5" thickTop="1">
      <c r="B64" s="2"/>
      <c r="C64" s="2"/>
      <c r="D64" s="2"/>
      <c r="E64" s="9"/>
      <c r="F64" s="2"/>
      <c r="G64" s="2"/>
      <c r="H64" s="2"/>
      <c r="I64" s="9"/>
      <c r="J64" s="2"/>
      <c r="K64" s="33"/>
      <c r="P64" s="2"/>
    </row>
    <row r="65" spans="2:16" s="28" customFormat="1" ht="12.75">
      <c r="B65" s="2"/>
      <c r="C65" s="2"/>
      <c r="D65" s="2"/>
      <c r="E65" s="2"/>
      <c r="F65" s="2"/>
      <c r="G65" s="2"/>
      <c r="H65" s="2"/>
      <c r="I65" s="2"/>
      <c r="J65" s="2"/>
      <c r="K65" s="33"/>
      <c r="P65" s="2"/>
    </row>
    <row r="66" spans="2:16" s="28" customFormat="1" ht="12.75">
      <c r="B66" s="2"/>
      <c r="C66" s="2"/>
      <c r="D66" s="2"/>
      <c r="E66" s="2"/>
      <c r="F66" s="2"/>
      <c r="G66" s="2"/>
      <c r="H66" s="2"/>
      <c r="I66" s="2"/>
      <c r="J66" s="2"/>
      <c r="K66" s="33"/>
      <c r="P66" s="2"/>
    </row>
    <row r="67" spans="2:16" s="28" customFormat="1" ht="12.75">
      <c r="B67" s="2"/>
      <c r="C67" s="2"/>
      <c r="D67" s="2"/>
      <c r="E67" s="2"/>
      <c r="F67" s="2"/>
      <c r="G67" s="2"/>
      <c r="H67" s="2"/>
      <c r="I67" s="2"/>
      <c r="J67" s="2"/>
      <c r="P67" s="2"/>
    </row>
    <row r="68" spans="2:16" s="28" customFormat="1" ht="12.75">
      <c r="B68" s="2" t="s">
        <v>100</v>
      </c>
      <c r="C68" s="2"/>
      <c r="D68" s="2"/>
      <c r="E68" s="2"/>
      <c r="F68" s="2"/>
      <c r="G68" s="2"/>
      <c r="H68" s="2"/>
      <c r="I68" s="2"/>
      <c r="J68" s="2"/>
      <c r="P68" s="2"/>
    </row>
    <row r="69" spans="2:16" s="28" customFormat="1" ht="12.75">
      <c r="B69" s="2" t="s">
        <v>131</v>
      </c>
      <c r="C69" s="2"/>
      <c r="D69" s="2"/>
      <c r="E69" s="2"/>
      <c r="F69" s="2"/>
      <c r="G69" s="2"/>
      <c r="H69" s="2"/>
      <c r="I69" s="2"/>
      <c r="J69" s="2"/>
      <c r="P69" s="2"/>
    </row>
    <row r="70" spans="2:16" s="28" customFormat="1" ht="12.75">
      <c r="B70" s="2"/>
      <c r="C70" s="2"/>
      <c r="D70" s="2"/>
      <c r="E70" s="2"/>
      <c r="F70" s="2"/>
      <c r="G70" s="2"/>
      <c r="H70" s="2"/>
      <c r="I70" s="2"/>
      <c r="J70" s="2"/>
      <c r="P70" s="2"/>
    </row>
    <row r="71" spans="3:16" s="28" customFormat="1" ht="12.75">
      <c r="C71" s="2"/>
      <c r="D71" s="2"/>
      <c r="E71" s="2"/>
      <c r="F71" s="2"/>
      <c r="G71" s="2"/>
      <c r="H71" s="2"/>
      <c r="I71" s="2"/>
      <c r="J71" s="2"/>
      <c r="P71" s="2"/>
    </row>
    <row r="72" spans="3:16" s="28" customFormat="1" ht="12.75">
      <c r="C72" s="2"/>
      <c r="D72" s="2"/>
      <c r="E72" s="2"/>
      <c r="F72" s="2"/>
      <c r="G72" s="2"/>
      <c r="H72" s="2"/>
      <c r="I72" s="2"/>
      <c r="J72" s="2"/>
      <c r="P72" s="2"/>
    </row>
    <row r="73" spans="3:16" s="28" customFormat="1" ht="12.75">
      <c r="C73" s="2"/>
      <c r="D73" s="2"/>
      <c r="E73" s="2"/>
      <c r="F73" s="2"/>
      <c r="G73" s="2"/>
      <c r="H73" s="2"/>
      <c r="I73" s="2"/>
      <c r="J73" s="2"/>
      <c r="P73" s="2"/>
    </row>
    <row r="74" spans="3:16" s="28" customFormat="1" ht="12.75">
      <c r="C74" s="2"/>
      <c r="D74" s="2"/>
      <c r="E74" s="2"/>
      <c r="F74" s="2"/>
      <c r="G74" s="2"/>
      <c r="H74" s="2"/>
      <c r="I74" s="2"/>
      <c r="P74" s="2"/>
    </row>
    <row r="75" spans="3:16" s="28" customFormat="1" ht="12.75">
      <c r="C75" s="2"/>
      <c r="D75" s="2"/>
      <c r="E75" s="2"/>
      <c r="F75" s="2"/>
      <c r="G75" s="2"/>
      <c r="H75" s="2"/>
      <c r="I75" s="2"/>
      <c r="P75" s="2"/>
    </row>
    <row r="76" spans="3:16" s="28" customFormat="1" ht="12.75">
      <c r="C76" s="2"/>
      <c r="D76" s="2"/>
      <c r="E76" s="2"/>
      <c r="F76" s="2"/>
      <c r="G76" s="2"/>
      <c r="H76" s="2"/>
      <c r="I76" s="2"/>
      <c r="P76" s="2"/>
    </row>
    <row r="77" spans="3:16" s="28" customFormat="1" ht="12.75">
      <c r="C77" s="2"/>
      <c r="D77" s="2"/>
      <c r="E77" s="2"/>
      <c r="F77" s="2"/>
      <c r="G77" s="2"/>
      <c r="H77" s="2"/>
      <c r="I77" s="2"/>
      <c r="P77" s="2"/>
    </row>
    <row r="78" s="28" customFormat="1" ht="12.75">
      <c r="P78" s="2"/>
    </row>
    <row r="79" s="28" customFormat="1" ht="12.75">
      <c r="P79" s="2"/>
    </row>
    <row r="80" s="28" customFormat="1" ht="12.75">
      <c r="P80" s="2"/>
    </row>
    <row r="81" s="28" customFormat="1" ht="12.75">
      <c r="P81" s="2"/>
    </row>
    <row r="82" s="28" customFormat="1" ht="12.75">
      <c r="P82" s="2"/>
    </row>
    <row r="83" s="28" customFormat="1" ht="12.75">
      <c r="P83" s="2"/>
    </row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75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66015625" style="0" bestFit="1" customWidth="1"/>
    <col min="12" max="12" width="1.0078125" style="0" customWidth="1"/>
    <col min="13" max="13" width="14.33203125" style="0" bestFit="1" customWidth="1"/>
    <col min="14" max="14" width="3" style="0" customWidth="1"/>
    <col min="15" max="15" width="15" style="0" bestFit="1" customWidth="1"/>
  </cols>
  <sheetData>
    <row r="2" ht="18">
      <c r="B2" s="14" t="s">
        <v>34</v>
      </c>
    </row>
    <row r="3" ht="15">
      <c r="B3" s="15" t="s">
        <v>54</v>
      </c>
    </row>
    <row r="4" ht="15">
      <c r="B4" s="15" t="s">
        <v>134</v>
      </c>
    </row>
    <row r="5" ht="15">
      <c r="B5" s="15" t="s">
        <v>28</v>
      </c>
    </row>
    <row r="6" spans="1:1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2.75">
      <c r="A7" s="13"/>
      <c r="B7" s="13"/>
      <c r="C7" s="18" t="s">
        <v>46</v>
      </c>
      <c r="D7" s="18"/>
      <c r="E7" s="18"/>
      <c r="F7" s="18"/>
      <c r="G7" s="18" t="s">
        <v>46</v>
      </c>
      <c r="H7" s="18"/>
      <c r="I7" s="18" t="s">
        <v>48</v>
      </c>
      <c r="J7" s="18"/>
      <c r="K7" s="18" t="s">
        <v>51</v>
      </c>
      <c r="L7" s="18"/>
      <c r="M7" s="18" t="s">
        <v>53</v>
      </c>
      <c r="N7" s="18"/>
    </row>
    <row r="8" spans="1:14" ht="12.75">
      <c r="A8" s="13"/>
      <c r="B8" s="13"/>
      <c r="C8" s="18" t="s">
        <v>47</v>
      </c>
      <c r="D8" s="18"/>
      <c r="E8" s="18" t="s">
        <v>124</v>
      </c>
      <c r="F8" s="18"/>
      <c r="G8" s="18" t="s">
        <v>125</v>
      </c>
      <c r="H8" s="18"/>
      <c r="I8" s="18" t="s">
        <v>49</v>
      </c>
      <c r="J8" s="18"/>
      <c r="K8" s="18" t="s">
        <v>52</v>
      </c>
      <c r="L8" s="18"/>
      <c r="M8" s="18"/>
      <c r="N8" s="18"/>
    </row>
    <row r="9" spans="1:14" ht="12.75">
      <c r="A9" s="13"/>
      <c r="B9" s="13"/>
      <c r="C9" s="18"/>
      <c r="D9" s="18"/>
      <c r="E9" s="18"/>
      <c r="F9" s="18"/>
      <c r="G9" s="18"/>
      <c r="H9" s="18"/>
      <c r="I9" s="18" t="s">
        <v>50</v>
      </c>
      <c r="J9" s="18"/>
      <c r="K9" s="18"/>
      <c r="L9" s="18"/>
      <c r="M9" s="18"/>
      <c r="N9" s="18"/>
    </row>
    <row r="10" spans="1:14" ht="12.75">
      <c r="A10" s="13"/>
      <c r="B10" s="13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3"/>
      <c r="B11" s="17" t="s">
        <v>135</v>
      </c>
      <c r="C11" s="11" t="s">
        <v>37</v>
      </c>
      <c r="D11" s="13"/>
      <c r="E11" s="11" t="s">
        <v>37</v>
      </c>
      <c r="F11" s="13"/>
      <c r="G11" s="11" t="s">
        <v>37</v>
      </c>
      <c r="H11" s="13"/>
      <c r="I11" s="11" t="s">
        <v>37</v>
      </c>
      <c r="J11" s="13"/>
      <c r="K11" s="11" t="s">
        <v>37</v>
      </c>
      <c r="L11" s="13"/>
      <c r="M11" s="11" t="s">
        <v>37</v>
      </c>
      <c r="N11" s="13"/>
    </row>
    <row r="12" spans="1:14" ht="12.75">
      <c r="A12" s="13"/>
      <c r="B12" s="17"/>
      <c r="C12" s="11"/>
      <c r="D12" s="13"/>
      <c r="E12" s="13"/>
      <c r="F12" s="13"/>
      <c r="G12" s="13"/>
      <c r="H12" s="13"/>
      <c r="I12" s="11"/>
      <c r="J12" s="13"/>
      <c r="K12" s="11"/>
      <c r="L12" s="13"/>
      <c r="M12" s="11"/>
      <c r="N12" s="13"/>
    </row>
    <row r="13" spans="1:15" ht="12.75">
      <c r="A13" s="13"/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4" ht="12.75">
      <c r="A14" s="13"/>
      <c r="B14" s="1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ht="12.75">
      <c r="B15" s="13" t="s">
        <v>139</v>
      </c>
      <c r="C15" s="24">
        <f>+C50</f>
        <v>140252636</v>
      </c>
      <c r="D15" s="24"/>
      <c r="E15" s="24">
        <f>+E50</f>
        <v>11892000</v>
      </c>
      <c r="F15" s="24"/>
      <c r="G15" s="24">
        <f>+G50</f>
        <v>1083364</v>
      </c>
      <c r="H15" s="24"/>
      <c r="I15" s="24">
        <f>+I50</f>
        <v>115780</v>
      </c>
      <c r="J15" s="24"/>
      <c r="K15" s="24">
        <f>+K50</f>
        <v>-25966934</v>
      </c>
      <c r="L15" s="3"/>
      <c r="M15" s="24">
        <f>+M50</f>
        <v>127376846</v>
      </c>
      <c r="N15" s="3"/>
    </row>
    <row r="16" spans="2:15" ht="12.75"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5"/>
    </row>
    <row r="17" spans="2:15" ht="12.75">
      <c r="B17" s="13" t="s">
        <v>107</v>
      </c>
      <c r="C17" s="3">
        <v>0</v>
      </c>
      <c r="D17" s="3"/>
      <c r="E17" s="3">
        <v>0</v>
      </c>
      <c r="F17" s="3"/>
      <c r="G17" s="3">
        <v>0</v>
      </c>
      <c r="H17" s="3"/>
      <c r="I17" s="3"/>
      <c r="J17" s="3"/>
      <c r="K17" s="3"/>
      <c r="L17" s="3"/>
      <c r="M17" s="3">
        <f>SUM(C17:L17)</f>
        <v>0</v>
      </c>
      <c r="N17" s="3"/>
      <c r="O17" s="35"/>
    </row>
    <row r="18" spans="2:15" ht="12.75"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</row>
    <row r="19" spans="2:14" ht="12.75">
      <c r="B19" s="13" t="s">
        <v>55</v>
      </c>
      <c r="C19" s="3"/>
      <c r="D19" s="3"/>
      <c r="E19" s="3"/>
      <c r="F19" s="3"/>
      <c r="G19" s="3"/>
      <c r="H19" s="3"/>
      <c r="I19" s="3">
        <v>-10556</v>
      </c>
      <c r="J19" s="3"/>
      <c r="K19" s="3"/>
      <c r="L19" s="3"/>
      <c r="M19" s="3">
        <f>SUM(C19:L19)</f>
        <v>-10556</v>
      </c>
      <c r="N19" s="3"/>
    </row>
    <row r="20" spans="2:14" ht="12.7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2.75">
      <c r="B21" s="13" t="s">
        <v>123</v>
      </c>
      <c r="C21" s="3"/>
      <c r="D21" s="3"/>
      <c r="E21" s="3"/>
      <c r="F21" s="3"/>
      <c r="G21" s="3"/>
      <c r="H21" s="3"/>
      <c r="I21" s="3"/>
      <c r="J21" s="3"/>
      <c r="K21" s="3">
        <v>-131952</v>
      </c>
      <c r="L21" s="3"/>
      <c r="M21" s="3">
        <f>SUM(C21:L21)</f>
        <v>-131952</v>
      </c>
      <c r="N21" s="3"/>
    </row>
    <row r="22" spans="2:14" ht="12.75"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13" t="s">
        <v>99</v>
      </c>
      <c r="C23" s="3">
        <v>0</v>
      </c>
      <c r="D23" s="3"/>
      <c r="E23" s="3"/>
      <c r="F23" s="3"/>
      <c r="G23" s="3"/>
      <c r="H23" s="3"/>
      <c r="I23" s="3"/>
      <c r="J23" s="3"/>
      <c r="K23" s="3">
        <f>-16344196+24200-K21</f>
        <v>-16188044</v>
      </c>
      <c r="L23" s="3"/>
      <c r="M23" s="3">
        <f>SUM(C23:L23)</f>
        <v>-16188044</v>
      </c>
      <c r="N23" s="3"/>
    </row>
    <row r="24" spans="2:14" ht="12.75">
      <c r="B24" s="13"/>
      <c r="C24" s="6"/>
      <c r="D24" s="3"/>
      <c r="E24" s="6"/>
      <c r="F24" s="3"/>
      <c r="G24" s="6"/>
      <c r="H24" s="3"/>
      <c r="I24" s="6"/>
      <c r="J24" s="3"/>
      <c r="K24" s="6"/>
      <c r="L24" s="3"/>
      <c r="M24" s="6"/>
      <c r="N24" s="3"/>
    </row>
    <row r="25" spans="2:14" ht="12.75"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2.75">
      <c r="B26" s="13" t="s">
        <v>140</v>
      </c>
      <c r="C26" s="3">
        <f>SUM(C15:C24)</f>
        <v>140252636</v>
      </c>
      <c r="D26" s="3"/>
      <c r="E26" s="3">
        <f>SUM(E15:E24)</f>
        <v>11892000</v>
      </c>
      <c r="F26" s="3"/>
      <c r="G26" s="3">
        <f>SUM(G15:G24)</f>
        <v>1083364</v>
      </c>
      <c r="H26" s="3"/>
      <c r="I26" s="3">
        <f>SUM(I15:I24)</f>
        <v>105224</v>
      </c>
      <c r="J26" s="3"/>
      <c r="K26" s="3">
        <f>SUM(K15:K24)</f>
        <v>-42286930</v>
      </c>
      <c r="L26" s="3"/>
      <c r="M26" s="3">
        <f>SUM(M15:M24)</f>
        <v>111046294</v>
      </c>
      <c r="N26" s="3"/>
    </row>
    <row r="27" spans="2:14" ht="13.5" thickBot="1">
      <c r="B27" s="13"/>
      <c r="C27" s="7"/>
      <c r="D27" s="3"/>
      <c r="E27" s="7"/>
      <c r="F27" s="3"/>
      <c r="G27" s="7"/>
      <c r="H27" s="3"/>
      <c r="I27" s="7"/>
      <c r="J27" s="3"/>
      <c r="K27" s="7"/>
      <c r="L27" s="3"/>
      <c r="M27" s="7"/>
      <c r="N27" s="3"/>
    </row>
    <row r="28" spans="2:14" ht="13.5" thickTop="1"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2.75"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2.75"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.75">
      <c r="B35" s="17" t="s">
        <v>136</v>
      </c>
      <c r="C35" s="11" t="s">
        <v>37</v>
      </c>
      <c r="D35" s="13"/>
      <c r="E35" s="11" t="s">
        <v>37</v>
      </c>
      <c r="F35" s="13"/>
      <c r="G35" s="11" t="s">
        <v>37</v>
      </c>
      <c r="H35" s="13"/>
      <c r="I35" s="11" t="s">
        <v>37</v>
      </c>
      <c r="J35" s="13"/>
      <c r="K35" s="11" t="s">
        <v>37</v>
      </c>
      <c r="L35" s="13"/>
      <c r="M35" s="11" t="s">
        <v>37</v>
      </c>
      <c r="N35" s="3"/>
    </row>
    <row r="36" spans="2:14" ht="12.75">
      <c r="B36" s="17"/>
      <c r="C36" s="11"/>
      <c r="D36" s="13"/>
      <c r="E36" s="13"/>
      <c r="F36" s="13"/>
      <c r="G36" s="13"/>
      <c r="H36" s="13"/>
      <c r="I36" s="11"/>
      <c r="J36" s="13"/>
      <c r="K36" s="11"/>
      <c r="L36" s="13"/>
      <c r="M36" s="11"/>
      <c r="N36" s="3"/>
    </row>
    <row r="37" spans="2:14" ht="12.75">
      <c r="B37" s="13"/>
      <c r="C37" s="11"/>
      <c r="D37" s="13"/>
      <c r="E37" s="13"/>
      <c r="F37" s="13"/>
      <c r="G37" s="13"/>
      <c r="H37" s="13"/>
      <c r="I37" s="11"/>
      <c r="J37" s="13"/>
      <c r="K37" s="11"/>
      <c r="L37" s="13"/>
      <c r="M37" s="11"/>
      <c r="N37" s="3"/>
    </row>
    <row r="38" spans="2:14" ht="12.75">
      <c r="B38" s="1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"/>
    </row>
    <row r="39" spans="2:14" ht="12.75">
      <c r="B39" s="13" t="s">
        <v>108</v>
      </c>
      <c r="C39" s="3">
        <v>139024611</v>
      </c>
      <c r="D39" s="3"/>
      <c r="E39" s="3">
        <v>13820000</v>
      </c>
      <c r="F39" s="3"/>
      <c r="G39" s="3">
        <v>383389</v>
      </c>
      <c r="H39" s="3"/>
      <c r="I39" s="3">
        <v>67627</v>
      </c>
      <c r="J39" s="3"/>
      <c r="K39" s="2">
        <v>-26176719</v>
      </c>
      <c r="L39" s="3"/>
      <c r="M39" s="3">
        <f>SUM(C39:L39)</f>
        <v>127118908</v>
      </c>
      <c r="N39" s="3"/>
    </row>
    <row r="40" spans="2:14" ht="12.75"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13" t="s">
        <v>107</v>
      </c>
      <c r="C41" s="3">
        <v>1228025</v>
      </c>
      <c r="D41" s="3"/>
      <c r="E41" s="3">
        <v>-1928000</v>
      </c>
      <c r="F41" s="3"/>
      <c r="G41" s="3">
        <v>699975</v>
      </c>
      <c r="H41" s="3"/>
      <c r="I41" s="3"/>
      <c r="J41" s="3"/>
      <c r="K41" s="3"/>
      <c r="L41" s="3"/>
      <c r="M41" s="3">
        <f>SUM(C41:L41)</f>
        <v>0</v>
      </c>
      <c r="N41" s="3"/>
    </row>
    <row r="42" spans="2:14" ht="12.75"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2.75">
      <c r="B43" s="13" t="s">
        <v>55</v>
      </c>
      <c r="C43" s="3"/>
      <c r="D43" s="3"/>
      <c r="E43" s="3"/>
      <c r="F43" s="3"/>
      <c r="G43" s="3"/>
      <c r="H43" s="3"/>
      <c r="I43" s="3">
        <v>48153</v>
      </c>
      <c r="J43" s="3"/>
      <c r="K43" s="3"/>
      <c r="L43" s="3"/>
      <c r="M43" s="3">
        <f>SUM(C43:L43)</f>
        <v>48153</v>
      </c>
      <c r="N43" s="3"/>
    </row>
    <row r="44" spans="2:14" ht="12.75"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>
      <c r="B45" s="13" t="s">
        <v>123</v>
      </c>
      <c r="C45" s="3"/>
      <c r="D45" s="3"/>
      <c r="E45" s="3"/>
      <c r="F45" s="3"/>
      <c r="G45" s="3"/>
      <c r="H45" s="3"/>
      <c r="I45" s="3"/>
      <c r="J45" s="3"/>
      <c r="K45" s="3">
        <v>-604786</v>
      </c>
      <c r="L45" s="3"/>
      <c r="M45" s="3">
        <f>SUM(C45:L45)</f>
        <v>-604786</v>
      </c>
      <c r="N45" s="3"/>
    </row>
    <row r="46" spans="2:14" ht="12.75"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>
      <c r="B47" s="13" t="s">
        <v>99</v>
      </c>
      <c r="C47" s="3"/>
      <c r="D47" s="3"/>
      <c r="E47" s="3"/>
      <c r="F47" s="3"/>
      <c r="G47" s="3"/>
      <c r="H47" s="3"/>
      <c r="I47" s="3"/>
      <c r="J47" s="3"/>
      <c r="K47" s="3">
        <v>814571</v>
      </c>
      <c r="L47" s="3"/>
      <c r="M47" s="3">
        <f>SUM(C47:L47)</f>
        <v>814571</v>
      </c>
      <c r="N47" s="3"/>
    </row>
    <row r="48" spans="2:14" ht="12.75">
      <c r="B48" s="13"/>
      <c r="C48" s="6"/>
      <c r="D48" s="3"/>
      <c r="E48" s="6"/>
      <c r="F48" s="3"/>
      <c r="G48" s="6"/>
      <c r="H48" s="3"/>
      <c r="I48" s="6"/>
      <c r="J48" s="3"/>
      <c r="K48" s="6"/>
      <c r="L48" s="3"/>
      <c r="M48" s="6"/>
      <c r="N48" s="3"/>
    </row>
    <row r="49" spans="2:14" ht="12.75"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.75">
      <c r="B50" s="13" t="s">
        <v>137</v>
      </c>
      <c r="C50" s="3">
        <f>SUM(C39:C48)</f>
        <v>140252636</v>
      </c>
      <c r="D50" s="3"/>
      <c r="E50" s="3">
        <f>SUM(E39:E48)</f>
        <v>11892000</v>
      </c>
      <c r="F50" s="3"/>
      <c r="G50" s="3">
        <f>SUM(G39:G48)</f>
        <v>1083364</v>
      </c>
      <c r="H50" s="3"/>
      <c r="I50" s="3">
        <f>SUM(I39:I48)</f>
        <v>115780</v>
      </c>
      <c r="J50" s="3"/>
      <c r="K50" s="3">
        <f>SUM(K39:K48)</f>
        <v>-25966934</v>
      </c>
      <c r="L50" s="3"/>
      <c r="M50" s="3">
        <f>SUM(M39:M48)</f>
        <v>127376846</v>
      </c>
      <c r="N50" s="3"/>
    </row>
    <row r="51" spans="2:14" ht="13.5" thickBot="1">
      <c r="B51" s="13"/>
      <c r="C51" s="7"/>
      <c r="D51" s="3"/>
      <c r="E51" s="7"/>
      <c r="F51" s="3"/>
      <c r="G51" s="7"/>
      <c r="H51" s="3"/>
      <c r="I51" s="7"/>
      <c r="J51" s="3"/>
      <c r="K51" s="7"/>
      <c r="L51" s="3"/>
      <c r="M51" s="7"/>
      <c r="N51" s="3"/>
    </row>
    <row r="52" spans="2:14" ht="13.5" thickTop="1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2.75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5" ht="12.75">
      <c r="B56" s="13"/>
      <c r="C56" s="3"/>
      <c r="D56" s="3"/>
      <c r="E56" s="3"/>
      <c r="F56" s="3"/>
      <c r="G56" s="3"/>
      <c r="H56" s="3"/>
      <c r="I56" s="3"/>
      <c r="J56" s="3"/>
      <c r="K56" s="4"/>
      <c r="L56" s="3"/>
      <c r="M56" s="3"/>
      <c r="N56" s="3"/>
      <c r="O56" s="3"/>
    </row>
    <row r="57" spans="2:11" ht="12.75">
      <c r="B57" s="3" t="s">
        <v>101</v>
      </c>
      <c r="K57" s="32"/>
    </row>
    <row r="58" spans="2:11" ht="12.75">
      <c r="B58" s="3" t="str">
        <f>+PL!B69</f>
        <v>Report for the period ended 31 December 2004)</v>
      </c>
      <c r="K58" s="32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A1" sqref="A1"/>
    </sheetView>
  </sheetViews>
  <sheetFormatPr defaultColWidth="9.33203125" defaultRowHeight="12.75"/>
  <cols>
    <col min="1" max="1" width="2.5" style="13" customWidth="1"/>
    <col min="2" max="2" width="59" style="13" customWidth="1"/>
    <col min="3" max="3" width="13.83203125" style="13" bestFit="1" customWidth="1"/>
    <col min="4" max="4" width="15.33203125" style="13" bestFit="1" customWidth="1"/>
    <col min="5" max="16384" width="9.33203125" style="13" customWidth="1"/>
  </cols>
  <sheetData>
    <row r="1" spans="1:4" ht="18">
      <c r="A1" s="14" t="s">
        <v>34</v>
      </c>
      <c r="D1" s="28"/>
    </row>
    <row r="2" spans="1:4" ht="15">
      <c r="A2" s="15" t="s">
        <v>56</v>
      </c>
      <c r="D2" s="28"/>
    </row>
    <row r="3" spans="1:4" ht="15">
      <c r="A3" s="15" t="str">
        <f>+PL!A3</f>
        <v>FOR THE QUARTER ENDED 31 MARCH 2005</v>
      </c>
      <c r="D3" s="28"/>
    </row>
    <row r="4" ht="12.75">
      <c r="D4" s="28"/>
    </row>
    <row r="5" spans="3:4" ht="12.75">
      <c r="C5" s="18">
        <v>2005</v>
      </c>
      <c r="D5" s="34">
        <v>2004</v>
      </c>
    </row>
    <row r="6" spans="3:4" ht="12.75">
      <c r="C6" s="18" t="s">
        <v>126</v>
      </c>
      <c r="D6" s="34" t="s">
        <v>126</v>
      </c>
    </row>
    <row r="7" spans="3:4" ht="12.75">
      <c r="C7" s="18" t="s">
        <v>57</v>
      </c>
      <c r="D7" s="34" t="s">
        <v>57</v>
      </c>
    </row>
    <row r="8" spans="3:4" ht="12.75">
      <c r="C8" s="19">
        <v>38077</v>
      </c>
      <c r="D8" s="42">
        <v>38077</v>
      </c>
    </row>
    <row r="9" spans="3:4" ht="12.75">
      <c r="C9" s="18" t="s">
        <v>37</v>
      </c>
      <c r="D9" s="34" t="s">
        <v>37</v>
      </c>
    </row>
    <row r="10" spans="3:4" ht="12.75">
      <c r="C10" s="28"/>
      <c r="D10" s="28"/>
    </row>
    <row r="11" spans="2:4" ht="12.75">
      <c r="B11" s="13" t="s">
        <v>96</v>
      </c>
      <c r="C11" s="3">
        <v>-16249788</v>
      </c>
      <c r="D11" s="2">
        <v>987642</v>
      </c>
    </row>
    <row r="12" spans="3:4" ht="12.75">
      <c r="C12" s="3"/>
      <c r="D12" s="2"/>
    </row>
    <row r="13" spans="2:4" ht="12.75">
      <c r="B13" s="13" t="s">
        <v>87</v>
      </c>
      <c r="C13" s="3"/>
      <c r="D13" s="2"/>
    </row>
    <row r="14" spans="2:4" ht="12.75">
      <c r="B14" s="13" t="s">
        <v>58</v>
      </c>
      <c r="C14" s="3">
        <v>6863929</v>
      </c>
      <c r="D14" s="2">
        <v>1636330</v>
      </c>
    </row>
    <row r="15" spans="2:4" ht="12.75">
      <c r="B15" s="13" t="s">
        <v>59</v>
      </c>
      <c r="C15" s="3">
        <v>1895448</v>
      </c>
      <c r="D15" s="2">
        <v>1288939</v>
      </c>
    </row>
    <row r="16" spans="3:4" ht="12.75">
      <c r="C16" s="16"/>
      <c r="D16" s="16"/>
    </row>
    <row r="17" spans="2:4" ht="12.75">
      <c r="B17" s="13" t="s">
        <v>60</v>
      </c>
      <c r="C17" s="2">
        <f>SUM(C11:C16)</f>
        <v>-7490411</v>
      </c>
      <c r="D17" s="2">
        <f>SUM(D11:D16)</f>
        <v>3912911</v>
      </c>
    </row>
    <row r="18" spans="3:4" ht="12.75">
      <c r="C18" s="2"/>
      <c r="D18" s="2"/>
    </row>
    <row r="19" spans="2:4" ht="12.75">
      <c r="B19" s="13" t="s">
        <v>61</v>
      </c>
      <c r="C19" s="2"/>
      <c r="D19" s="2"/>
    </row>
    <row r="20" spans="2:4" ht="12.75">
      <c r="B20" s="13" t="s">
        <v>62</v>
      </c>
      <c r="C20" s="3">
        <v>7489361</v>
      </c>
      <c r="D20" s="2">
        <v>1128840</v>
      </c>
    </row>
    <row r="21" spans="2:4" ht="12.75">
      <c r="B21" s="13" t="s">
        <v>63</v>
      </c>
      <c r="C21" s="3">
        <v>2847877</v>
      </c>
      <c r="D21" s="2">
        <v>-1494999</v>
      </c>
    </row>
    <row r="22" spans="3:4" ht="12.75">
      <c r="C22" s="16"/>
      <c r="D22" s="16"/>
    </row>
    <row r="23" spans="2:4" ht="12.75">
      <c r="B23" s="13" t="s">
        <v>64</v>
      </c>
      <c r="C23" s="2">
        <f>SUM(C17:C22)</f>
        <v>2846827</v>
      </c>
      <c r="D23" s="2">
        <f>SUM(D17:D22)</f>
        <v>3546752</v>
      </c>
    </row>
    <row r="24" spans="3:4" ht="12.75">
      <c r="C24" s="2"/>
      <c r="D24" s="2"/>
    </row>
    <row r="25" spans="2:4" ht="12.75">
      <c r="B25" s="13" t="s">
        <v>65</v>
      </c>
      <c r="C25" s="3">
        <v>-420995</v>
      </c>
      <c r="D25" s="2">
        <v>-2651560</v>
      </c>
    </row>
    <row r="26" spans="2:4" ht="12.75">
      <c r="B26" s="13" t="s">
        <v>91</v>
      </c>
      <c r="C26" s="3">
        <v>-817996</v>
      </c>
      <c r="D26" s="2">
        <v>-1064847</v>
      </c>
    </row>
    <row r="27" spans="3:4" ht="12.75">
      <c r="C27" s="1"/>
      <c r="D27" s="1"/>
    </row>
    <row r="28" spans="2:4" ht="15.75" customHeight="1">
      <c r="B28" s="13" t="s">
        <v>66</v>
      </c>
      <c r="C28" s="31">
        <f>SUM(C23:C26)</f>
        <v>1607836</v>
      </c>
      <c r="D28" s="31">
        <f>SUM(D23:D26)</f>
        <v>-169655</v>
      </c>
    </row>
    <row r="29" spans="3:4" ht="12.75">
      <c r="C29" s="1"/>
      <c r="D29" s="1"/>
    </row>
    <row r="30" spans="2:4" ht="12.75">
      <c r="B30" s="13" t="s">
        <v>67</v>
      </c>
      <c r="C30" s="3"/>
      <c r="D30" s="2"/>
    </row>
    <row r="31" spans="1:4" ht="12.75">
      <c r="A31" s="28"/>
      <c r="B31" s="28" t="s">
        <v>88</v>
      </c>
      <c r="C31" s="3"/>
      <c r="D31" s="2"/>
    </row>
    <row r="32" spans="2:4" ht="12.75">
      <c r="B32" s="13" t="s">
        <v>68</v>
      </c>
      <c r="C32" s="3">
        <v>1301950</v>
      </c>
      <c r="D32" s="2">
        <v>2226179</v>
      </c>
    </row>
    <row r="33" spans="3:4" ht="12.75">
      <c r="C33" s="2"/>
      <c r="D33" s="2"/>
    </row>
    <row r="34" spans="2:4" ht="15.75" customHeight="1">
      <c r="B34" s="13" t="s">
        <v>69</v>
      </c>
      <c r="C34" s="31">
        <f>SUM(C31:C32)</f>
        <v>1301950</v>
      </c>
      <c r="D34" s="31">
        <f>SUM(D31:D32)</f>
        <v>2226179</v>
      </c>
    </row>
    <row r="35" spans="3:4" ht="12.75">
      <c r="C35" s="1"/>
      <c r="D35" s="1"/>
    </row>
    <row r="36" spans="3:4" ht="12.75">
      <c r="C36" s="2"/>
      <c r="D36" s="2"/>
    </row>
    <row r="37" spans="2:4" ht="12.75">
      <c r="B37" s="13" t="s">
        <v>70</v>
      </c>
      <c r="C37" s="2"/>
      <c r="D37" s="2"/>
    </row>
    <row r="38" spans="2:4" ht="12.75">
      <c r="B38" s="13" t="s">
        <v>89</v>
      </c>
      <c r="C38" s="3">
        <v>-3359281</v>
      </c>
      <c r="D38" s="2">
        <v>-398372</v>
      </c>
    </row>
    <row r="39" spans="2:4" ht="12.75">
      <c r="B39" s="13" t="s">
        <v>71</v>
      </c>
      <c r="C39" s="3">
        <v>1589016</v>
      </c>
      <c r="D39" s="2">
        <v>-2836832</v>
      </c>
    </row>
    <row r="40" spans="2:4" ht="12.75">
      <c r="B40" s="13" t="s">
        <v>90</v>
      </c>
      <c r="C40" s="3">
        <v>-26938</v>
      </c>
      <c r="D40" s="2">
        <v>62982</v>
      </c>
    </row>
    <row r="41" spans="1:4" ht="12.75">
      <c r="A41" s="28"/>
      <c r="B41" s="37" t="s">
        <v>92</v>
      </c>
      <c r="C41" s="2">
        <v>0</v>
      </c>
      <c r="D41" s="2">
        <v>0</v>
      </c>
    </row>
    <row r="42" spans="2:4" ht="12.75">
      <c r="B42" s="36" t="s">
        <v>105</v>
      </c>
      <c r="C42" s="1">
        <v>0</v>
      </c>
      <c r="D42" s="1">
        <v>0</v>
      </c>
    </row>
    <row r="43" spans="2:4" ht="12.75">
      <c r="B43" s="36" t="s">
        <v>106</v>
      </c>
      <c r="C43" s="16">
        <v>-13219200</v>
      </c>
      <c r="D43" s="16">
        <v>0</v>
      </c>
    </row>
    <row r="44" spans="2:4" ht="15.75" customHeight="1">
      <c r="B44" s="13" t="s">
        <v>72</v>
      </c>
      <c r="C44" s="31">
        <f>SUM(C38:C43)</f>
        <v>-15016403</v>
      </c>
      <c r="D44" s="31">
        <f>SUM(D38:D43)</f>
        <v>-3172222</v>
      </c>
    </row>
    <row r="45" spans="3:4" ht="12.75">
      <c r="C45" s="2"/>
      <c r="D45" s="2"/>
    </row>
    <row r="46" spans="2:4" ht="12.75">
      <c r="B46" s="13" t="s">
        <v>73</v>
      </c>
      <c r="C46" s="2">
        <f>+C28+C34+C44</f>
        <v>-12106617</v>
      </c>
      <c r="D46" s="2">
        <f>+D28+D34+D44</f>
        <v>-1115698</v>
      </c>
    </row>
    <row r="47" spans="3:4" ht="12.75">
      <c r="C47" s="3"/>
      <c r="D47" s="2"/>
    </row>
    <row r="48" spans="2:4" ht="12.75">
      <c r="B48" s="13" t="s">
        <v>74</v>
      </c>
      <c r="C48" s="3">
        <v>38910654</v>
      </c>
      <c r="D48" s="2">
        <v>33406888</v>
      </c>
    </row>
    <row r="49" spans="3:4" ht="12.75">
      <c r="C49" s="2">
        <v>0</v>
      </c>
      <c r="D49" s="2">
        <v>0</v>
      </c>
    </row>
    <row r="50" spans="1:4" ht="12.75">
      <c r="A50" s="28"/>
      <c r="B50" s="28" t="s">
        <v>93</v>
      </c>
      <c r="C50" s="2"/>
      <c r="D50" s="2"/>
    </row>
    <row r="51" spans="3:4" ht="12.75">
      <c r="C51" s="1"/>
      <c r="D51" s="1"/>
    </row>
    <row r="52" spans="2:4" ht="15.75" customHeight="1" thickBot="1">
      <c r="B52" s="13" t="s">
        <v>94</v>
      </c>
      <c r="C52" s="21">
        <f>SUM(C46:C51)</f>
        <v>26804037</v>
      </c>
      <c r="D52" s="21">
        <f>SUM(D46:D51)</f>
        <v>32291190</v>
      </c>
    </row>
    <row r="53" spans="3:4" ht="13.5" thickTop="1">
      <c r="C53" s="2"/>
      <c r="D53" s="2"/>
    </row>
    <row r="54" ht="12.75">
      <c r="D54" s="2"/>
    </row>
    <row r="55" spans="2:4" ht="12.75">
      <c r="B55" s="13" t="s">
        <v>75</v>
      </c>
      <c r="D55" s="2"/>
    </row>
    <row r="56" spans="2:4" ht="12.75">
      <c r="B56" s="13" t="s">
        <v>80</v>
      </c>
      <c r="D56" s="2"/>
    </row>
    <row r="57" spans="2:4" ht="12.75">
      <c r="B57" s="13" t="s">
        <v>76</v>
      </c>
      <c r="D57" s="28"/>
    </row>
    <row r="58" spans="3:4" ht="12.75">
      <c r="C58" s="12" t="s">
        <v>138</v>
      </c>
      <c r="D58" s="38" t="s">
        <v>127</v>
      </c>
    </row>
    <row r="59" spans="3:4" ht="15">
      <c r="C59" s="20" t="s">
        <v>37</v>
      </c>
      <c r="D59" s="39" t="s">
        <v>37</v>
      </c>
    </row>
    <row r="60" spans="2:4" ht="12.75">
      <c r="B60" s="26"/>
      <c r="D60" s="28"/>
    </row>
    <row r="61" spans="2:4" ht="12.75">
      <c r="B61" s="13" t="s">
        <v>78</v>
      </c>
      <c r="C61" s="3">
        <v>-3480231</v>
      </c>
      <c r="D61" s="2">
        <v>-1980654</v>
      </c>
    </row>
    <row r="62" spans="2:4" ht="12.75">
      <c r="B62" s="13" t="s">
        <v>14</v>
      </c>
      <c r="C62" s="3">
        <v>18722585</v>
      </c>
      <c r="D62" s="2">
        <v>24350394</v>
      </c>
    </row>
    <row r="63" spans="2:4" ht="12.75">
      <c r="B63" t="s">
        <v>103</v>
      </c>
      <c r="C63" s="3">
        <v>900000</v>
      </c>
      <c r="D63" s="2">
        <v>730000</v>
      </c>
    </row>
    <row r="64" spans="2:4" ht="12.75">
      <c r="B64" s="13" t="s">
        <v>77</v>
      </c>
      <c r="C64" s="3">
        <v>10661683</v>
      </c>
      <c r="D64" s="2">
        <v>9191450</v>
      </c>
    </row>
    <row r="65" spans="2:4" ht="15.75" customHeight="1" thickBot="1">
      <c r="B65" s="13" t="s">
        <v>79</v>
      </c>
      <c r="C65" s="30">
        <f>SUM(C61:C64)</f>
        <v>26804037</v>
      </c>
      <c r="D65" s="40">
        <f>SUM(D61:D64)</f>
        <v>32291190</v>
      </c>
    </row>
    <row r="66" spans="3:4" ht="13.5" thickTop="1">
      <c r="C66" s="26">
        <f>+C52-C65</f>
        <v>0</v>
      </c>
      <c r="D66" s="41">
        <f>+D52-D65</f>
        <v>0</v>
      </c>
    </row>
    <row r="67" spans="2:4" ht="12.75">
      <c r="B67" s="3" t="s">
        <v>102</v>
      </c>
      <c r="C67" s="3"/>
      <c r="D67" s="28"/>
    </row>
    <row r="68" spans="2:3" ht="12.75">
      <c r="B68" s="3" t="s">
        <v>142</v>
      </c>
      <c r="C68" s="3"/>
    </row>
  </sheetData>
  <printOptions horizontalCentered="1" verticalCentered="1"/>
  <pageMargins left="1" right="0.75" top="0.75" bottom="0.75" header="0.5" footer="0.5"/>
  <pageSetup horizontalDpi="600" verticalDpi="600" orientation="portrait" paperSize="9" scale="75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 Holdings Berhad</cp:lastModifiedBy>
  <cp:lastPrinted>2005-05-26T06:13:26Z</cp:lastPrinted>
  <dcterms:created xsi:type="dcterms:W3CDTF">1997-07-14T11:38:51Z</dcterms:created>
  <dcterms:modified xsi:type="dcterms:W3CDTF">2004-02-23T06:44:26Z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